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s>
  <definedNames>
    <definedName name="_xlnm.Print_Area" localSheetId="0">Foglio1!$B$1:$E$63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1" l="1"/>
  <c r="H41" i="1"/>
  <c r="H42" i="1"/>
  <c r="H43" i="1"/>
  <c r="H36" i="1"/>
  <c r="H37" i="1"/>
  <c r="H38" i="1"/>
  <c r="F11" i="1" l="1"/>
  <c r="F9" i="1"/>
  <c r="H54" i="1"/>
  <c r="H9" i="1" s="1"/>
  <c r="F8" i="1" l="1"/>
  <c r="F7" i="1" s="1"/>
  <c r="H48" i="1"/>
  <c r="H50" i="1" l="1"/>
  <c r="H14" i="1"/>
  <c r="H15" i="1"/>
  <c r="H16" i="1"/>
  <c r="H17" i="1"/>
  <c r="H18" i="1"/>
  <c r="H19" i="1"/>
  <c r="H20" i="1"/>
  <c r="H21" i="1"/>
  <c r="H22" i="1"/>
  <c r="H23" i="1"/>
  <c r="H24" i="1"/>
  <c r="H25" i="1"/>
  <c r="H26" i="1"/>
  <c r="H27" i="1"/>
  <c r="H28" i="1"/>
  <c r="H29" i="1"/>
  <c r="H30" i="1"/>
  <c r="H31" i="1"/>
  <c r="H32" i="1"/>
  <c r="H33" i="1"/>
  <c r="H34" i="1"/>
  <c r="H35" i="1"/>
  <c r="H39" i="1"/>
  <c r="H40" i="1"/>
  <c r="H44" i="1"/>
  <c r="H45" i="1"/>
  <c r="H46" i="1"/>
  <c r="H47" i="1"/>
  <c r="H13" i="1"/>
  <c r="H12" i="1" l="1"/>
  <c r="H11" i="1" s="1"/>
  <c r="H8" i="1" s="1"/>
  <c r="H7" i="1" s="1"/>
</calcChain>
</file>

<file path=xl/sharedStrings.xml><?xml version="1.0" encoding="utf-8"?>
<sst xmlns="http://schemas.openxmlformats.org/spreadsheetml/2006/main" count="154" uniqueCount="64">
  <si>
    <t>…………………………………………………….</t>
  </si>
  <si>
    <t xml:space="preserve">Luogo e data: </t>
  </si>
  <si>
    <t>………………………………………………………………..</t>
  </si>
  <si>
    <t xml:space="preserve">Il sottoscritto: ...............................................................................................................................................................................
codice fiscale: .............................................................................................................................................................................................
nato a: .......................................................................... il: ........./......./.................................................................
domiciliato per la carica presso la sede societaria, nella sua qualità di: ...........................................................................................................................................................
e legale rappresentante dell’Impresa: ...............................................................................................
con sede legale in:  ......................................................................................................................................................Via/Piazza: .................................................................................................... C.A.P. ................................................................
Telefono:...............................................; PEC:..............................................................................................................................
codice fiscale: ........................................................ Partita I.V.A.: .......................................................................................................
</t>
  </si>
  <si>
    <t>DOCUMENTO FIRMATO DIGITALMENTE</t>
  </si>
  <si>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</si>
  <si>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</si>
  <si>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</si>
  <si>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</si>
  <si>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r>
      <t xml:space="preserve">dichiara di voler presentare la presente offerta e che:                                                                                                                                                                                                                                                                                                                                                      • </t>
    </r>
    <r>
      <rPr>
        <b/>
        <i/>
        <u/>
        <sz val="14"/>
        <color theme="1"/>
        <rFont val="Calibri"/>
        <family val="2"/>
        <scheme val="minor"/>
      </rPr>
      <t xml:space="preserve">non è ammessa offerta pari o superiore al valore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</si>
  <si>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N.B. Lo schema di offerta economica deve essere compilato, in ogni sua parte (tutte le celle di colore verde) e firmato digitalmente dal Legale Rappresentante o procuratore minuto dei relativi poter</t>
  </si>
  <si>
    <t>Part Number</t>
  </si>
  <si>
    <t>Modello</t>
  </si>
  <si>
    <t>Descrizione</t>
  </si>
  <si>
    <t>Quantità</t>
  </si>
  <si>
    <t>785831-01</t>
  </si>
  <si>
    <t>PXIe-8861, 2.8 GHz Quad Core Controller, Win 10 64-bit (Multilanguage)</t>
  </si>
  <si>
    <t>Controller quad core PXIe-8861, 2,8 GHz, Win 10 64 bit (multi-lingua)</t>
  </si>
  <si>
    <t>786777-01</t>
  </si>
  <si>
    <t>16 GB (Add 8 GB)</t>
  </si>
  <si>
    <t>RAM DDR4-2133 SO-DIMM 8 GB, non ECC</t>
  </si>
  <si>
    <t>784976-01</t>
  </si>
  <si>
    <t>NI PXIe-8238</t>
  </si>
  <si>
    <t>PXIe-8238, Modulo Dual 10 Gigabit Ethernet</t>
  </si>
  <si>
    <t>783484-01</t>
  </si>
  <si>
    <t>NI PXIe-7820R</t>
  </si>
  <si>
    <t>PXIe-7820R, I/O digitale R Series Kintex-7 160T</t>
  </si>
  <si>
    <t>156166-02</t>
  </si>
  <si>
    <t>NI SHC68-C68-RDIO2 (2m)</t>
  </si>
  <si>
    <t>Cavo digitale alta velocità schermato SHC68-C68-RDIO2 R Series, 2 m</t>
  </si>
  <si>
    <t>783485-01</t>
  </si>
  <si>
    <t>NI PXIe-7821R</t>
  </si>
  <si>
    <t>I/O digitale PXIe-7821R R Series Kintex-7 160T con DRAM</t>
  </si>
  <si>
    <t>784058-01</t>
  </si>
  <si>
    <t>NI PXIe-1084</t>
  </si>
  <si>
    <t>PXIe-1084, Chassis Express PXI a 18 slot 3U</t>
  </si>
  <si>
    <t>763067-01</t>
  </si>
  <si>
    <t>Universal 240VAC, 10A</t>
  </si>
  <si>
    <t>Cavo di alimentazione, 240 V, 10 A, Europa, angolo destro</t>
  </si>
  <si>
    <t>785782-33</t>
  </si>
  <si>
    <t>NI PXIe-8840</t>
  </si>
  <si>
    <t>CPU</t>
  </si>
  <si>
    <t>784781-01</t>
  </si>
  <si>
    <t>NI PXIe-1092</t>
  </si>
  <si>
    <t>Chassis Express</t>
  </si>
  <si>
    <t>784063-35</t>
  </si>
  <si>
    <t>Rinnovo 5 Licenza LabView</t>
  </si>
  <si>
    <t>Decorrenza necessaria: 1/10/2023</t>
  </si>
  <si>
    <t>788427-35</t>
  </si>
  <si>
    <t>Rinnovo 1 Licenza licenza standar vision</t>
  </si>
  <si>
    <t>788439-35</t>
  </si>
  <si>
    <t>Rinnovo  5 licenze OPCUA Toolkit</t>
  </si>
  <si>
    <t>OFFERTA ECONOMICA - Richiesta di Offerta finalizzata all'affidamento diretto della fornitura di materiale National Instrumensts e rinnovi licenze per la Fondazione CNAO di Pavia ai sensi dell'art. 36 comma 2) lettera a) del D.Lgs. 50/2016 così come modificato dall'art. 1 comma 2 lett. a) della Legge N. 120 del giorno 11/9/2020 e s.m.i. (come sostituita dall'art. 51 della legge n. 108 del 2021)</t>
  </si>
  <si>
    <t>BASE D'ASTA</t>
  </si>
  <si>
    <t>INSERIRE SCONTO %</t>
  </si>
  <si>
    <t>PREZZO OFFERTO</t>
  </si>
  <si>
    <t>MATERIALI</t>
  </si>
  <si>
    <t>RINNOVI LICENZE</t>
  </si>
  <si>
    <t>ATTIVITA' BASE</t>
  </si>
  <si>
    <t>ATTIVITA' OPZIONALI</t>
  </si>
  <si>
    <t>TOTALE COMPLESSIVO</t>
  </si>
  <si>
    <t>Forniture di materiali NI: valorizzazione sconto % su listino NI disponibile al giorno dello scioglimento, anche parziale, dell'opzione</t>
  </si>
  <si>
    <t>cRio-9045</t>
  </si>
  <si>
    <t>ATTIVITA' OPZIONALE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</si>
</sst>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quot;€&quot;"/>
    <numFmt numFmtId="165" formatCode="#,##0\ &quot;€&quot;"/>
  </numFmts>
  <fonts count="22">
    <font>
      <sz val="11"/>
      <color theme="1"/>
      <name val="Calibri"/>
      <family val="2"/>
      <scheme val="minor"/>
    </font>
    <font>
      <sz val="11"/>
      <color rgb="FFFF0000"/>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
      <sz val="12"/>
      <color theme="1"/>
      <name val="Calibri"/>
      <family val="2"/>
      <scheme val="minor"/>
    </font>
    <font>
      <sz val="11"/>
      <color theme="1"/>
      <name val="Calibri"/>
      <family val="2"/>
      <scheme val="minor"/>
    </font>
    <font>
      <b/>
      <sz val="12"/>
      <name val="Arial"/>
      <family val="2"/>
    </font>
    <font>
      <sz val="10"/>
      <name val="Arial"/>
      <family val="2"/>
    </font>
    <font>
      <sz val="10"/>
      <color rgb="FF222222"/>
      <name val="Arial"/>
      <family val="2"/>
    </font>
    <font>
      <sz val="24"/>
      <color theme="1"/>
      <name val="Calibri"/>
      <family val="2"/>
      <scheme val="minor"/>
    </font>
    <font>
      <sz val="10"/>
      <color theme="1"/>
      <name val="Calibri"/>
      <family val="2"/>
      <scheme val="minor"/>
    </font>
    <font>
      <b/>
      <sz val="18"/>
      <name val="Calibri"/>
      <family val="2"/>
      <scheme val="minor"/>
    </font>
    <font>
      <b/>
      <sz val="12"/>
      <name val="Ariel"/>
    </font>
    <font>
      <b/>
      <sz val="12"/>
      <color theme="1"/>
      <name val="Ariel"/>
    </font>
    <font>
      <sz val="11"/>
      <color theme="1"/>
      <name val="Ariel"/>
    </font>
    <font>
      <sz val="12"/>
      <name val="Ariel"/>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43" fontId="10" fillId="0" borderId="0" applyFont="0" applyFill="0" applyBorder="0" applyAlignment="0" applyProtection="0"/>
  </cellStyleXfs>
  <cellXfs count="103">
    <xf numFmtId="0" fontId="0" fillId="0" borderId="0" xfId="0"/>
    <xf numFmtId="0" fontId="0" fillId="0" borderId="0" xfId="0" applyProtection="1"/>
    <xf numFmtId="0" fontId="1" fillId="0" borderId="0" xfId="0" applyFont="1" applyProtection="1"/>
    <xf numFmtId="0" fontId="5" fillId="0" borderId="0" xfId="0" applyFont="1" applyProtection="1"/>
    <xf numFmtId="0" fontId="7" fillId="0" borderId="0" xfId="0" applyFont="1" applyProtection="1"/>
    <xf numFmtId="0" fontId="3" fillId="0" borderId="0" xfId="0" applyFont="1" applyAlignment="1" applyProtection="1">
      <alignment horizontal="left"/>
    </xf>
    <xf numFmtId="0" fontId="2" fillId="0" borderId="0" xfId="0" applyFont="1" applyAlignment="1" applyProtection="1">
      <alignment horizontal="center"/>
    </xf>
    <xf numFmtId="0" fontId="6" fillId="0" borderId="0" xfId="0" applyFont="1" applyProtection="1"/>
    <xf numFmtId="0" fontId="9" fillId="0" borderId="0" xfId="0" applyFont="1" applyProtection="1"/>
    <xf numFmtId="0" fontId="6" fillId="0" borderId="0" xfId="0" applyFont="1" applyAlignment="1" applyProtection="1">
      <alignment horizontal="center"/>
    </xf>
    <xf numFmtId="0" fontId="5" fillId="0" borderId="0" xfId="0" applyFont="1" applyBorder="1" applyAlignment="1" applyProtection="1">
      <alignment horizontal="left" wrapText="1"/>
    </xf>
    <xf numFmtId="164" fontId="4" fillId="3" borderId="1" xfId="0" applyNumberFormat="1" applyFont="1" applyFill="1" applyBorder="1" applyAlignment="1" applyProtection="1">
      <alignment horizontal="center" vertical="center"/>
      <protection locked="0"/>
    </xf>
    <xf numFmtId="164" fontId="4" fillId="3" borderId="4" xfId="0" applyNumberFormat="1" applyFont="1" applyFill="1" applyBorder="1" applyAlignment="1" applyProtection="1">
      <alignment horizontal="center" vertical="center"/>
      <protection locked="0"/>
    </xf>
    <xf numFmtId="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9" fontId="4" fillId="2" borderId="2" xfId="0" applyNumberFormat="1" applyFont="1" applyFill="1" applyBorder="1" applyAlignment="1" applyProtection="1">
      <alignment horizontal="center" vertical="center" wrapText="1"/>
    </xf>
    <xf numFmtId="165" fontId="15" fillId="0" borderId="23" xfId="1" applyNumberFormat="1" applyFont="1" applyBorder="1" applyProtection="1"/>
    <xf numFmtId="165" fontId="15" fillId="0" borderId="24" xfId="1" applyNumberFormat="1" applyFont="1" applyBorder="1" applyProtection="1"/>
    <xf numFmtId="165" fontId="0" fillId="0" borderId="0" xfId="0" applyNumberFormat="1" applyProtection="1"/>
    <xf numFmtId="164" fontId="0" fillId="0" borderId="0" xfId="0" applyNumberFormat="1" applyProtection="1"/>
    <xf numFmtId="164" fontId="15" fillId="0" borderId="3" xfId="1" applyNumberFormat="1" applyFont="1" applyBorder="1" applyAlignment="1" applyProtection="1">
      <alignment horizontal="right"/>
    </xf>
    <xf numFmtId="164" fontId="0" fillId="0" borderId="0" xfId="0" applyNumberFormat="1" applyBorder="1" applyProtection="1"/>
    <xf numFmtId="0" fontId="0" fillId="0" borderId="0" xfId="0" applyBorder="1" applyProtection="1"/>
    <xf numFmtId="0" fontId="19" fillId="0" borderId="0" xfId="0" applyFont="1" applyProtection="1"/>
    <xf numFmtId="164" fontId="4"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1" fillId="2" borderId="2" xfId="0" applyFont="1" applyFill="1" applyBorder="1" applyProtection="1"/>
    <xf numFmtId="0" fontId="6" fillId="0" borderId="0" xfId="0" applyFont="1" applyFill="1" applyBorder="1" applyAlignment="1" applyProtection="1">
      <alignment horizontal="left" wrapText="1"/>
    </xf>
    <xf numFmtId="0" fontId="2" fillId="4" borderId="1" xfId="0" applyFont="1" applyFill="1" applyBorder="1" applyAlignment="1" applyProtection="1">
      <alignment horizontal="center" vertical="center" wrapText="1"/>
    </xf>
    <xf numFmtId="0" fontId="21" fillId="4" borderId="2" xfId="0" applyFont="1" applyFill="1" applyBorder="1" applyProtection="1"/>
    <xf numFmtId="0" fontId="11" fillId="4" borderId="1" xfId="0" applyFont="1" applyFill="1" applyBorder="1" applyProtection="1"/>
    <xf numFmtId="164" fontId="16" fillId="4" borderId="1" xfId="0" applyNumberFormat="1" applyFont="1" applyFill="1" applyBorder="1" applyAlignment="1" applyProtection="1">
      <alignment wrapText="1"/>
    </xf>
    <xf numFmtId="164" fontId="16" fillId="4" borderId="2" xfId="0" applyNumberFormat="1" applyFont="1" applyFill="1" applyBorder="1" applyAlignment="1" applyProtection="1">
      <alignment wrapText="1"/>
    </xf>
    <xf numFmtId="9" fontId="14" fillId="3" borderId="0" xfId="0" applyNumberFormat="1" applyFont="1" applyFill="1" applyBorder="1" applyAlignment="1" applyProtection="1">
      <alignment horizontal="center" vertical="center" wrapText="1"/>
    </xf>
    <xf numFmtId="0" fontId="12" fillId="0" borderId="15" xfId="0" applyFont="1" applyBorder="1" applyProtection="1"/>
    <xf numFmtId="0" fontId="12" fillId="0" borderId="15" xfId="0" applyFont="1" applyBorder="1" applyAlignment="1" applyProtection="1">
      <alignment wrapText="1"/>
    </xf>
    <xf numFmtId="165" fontId="15" fillId="0" borderId="29" xfId="1" applyNumberFormat="1" applyFont="1" applyBorder="1" applyProtection="1"/>
    <xf numFmtId="165" fontId="15" fillId="0" borderId="1" xfId="1" applyNumberFormat="1" applyFont="1" applyBorder="1" applyProtection="1"/>
    <xf numFmtId="164" fontId="15" fillId="0" borderId="8" xfId="1" applyNumberFormat="1" applyFont="1" applyBorder="1" applyAlignment="1" applyProtection="1">
      <alignment horizontal="right"/>
    </xf>
    <xf numFmtId="164" fontId="15" fillId="0" borderId="25" xfId="1" applyNumberFormat="1" applyFont="1" applyBorder="1" applyAlignment="1" applyProtection="1">
      <alignment horizontal="right"/>
    </xf>
    <xf numFmtId="164" fontId="15" fillId="0" borderId="33" xfId="1" applyNumberFormat="1" applyFont="1" applyBorder="1" applyAlignment="1" applyProtection="1">
      <alignment horizontal="right"/>
    </xf>
    <xf numFmtId="0" fontId="6" fillId="0" borderId="12"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2" fillId="0" borderId="7"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8" xfId="0" applyFont="1" applyBorder="1" applyAlignment="1" applyProtection="1">
      <alignment horizontal="center" vertical="center"/>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5" fillId="0" borderId="6" xfId="0" applyFont="1" applyBorder="1" applyAlignment="1" applyProtection="1">
      <alignment horizontal="left" wrapText="1"/>
    </xf>
    <xf numFmtId="0" fontId="5" fillId="0" borderId="2" xfId="0" applyFont="1" applyBorder="1" applyAlignment="1" applyProtection="1">
      <alignment horizontal="left" wrapText="1"/>
    </xf>
    <xf numFmtId="0" fontId="5" fillId="0" borderId="3" xfId="0" applyFont="1" applyBorder="1" applyAlignment="1" applyProtection="1">
      <alignment horizontal="left" wrapText="1"/>
    </xf>
    <xf numFmtId="0" fontId="4" fillId="3" borderId="6" xfId="0" applyFont="1" applyFill="1" applyBorder="1" applyAlignment="1" applyProtection="1">
      <alignment horizontal="left" wrapText="1"/>
      <protection locked="0"/>
    </xf>
    <xf numFmtId="0" fontId="4" fillId="3" borderId="2" xfId="0" applyFont="1" applyFill="1" applyBorder="1" applyAlignment="1" applyProtection="1">
      <alignment horizontal="left" wrapText="1"/>
      <protection locked="0"/>
    </xf>
    <xf numFmtId="0" fontId="4" fillId="3" borderId="3" xfId="0" applyFont="1" applyFill="1" applyBorder="1" applyAlignment="1" applyProtection="1">
      <alignment horizontal="left" wrapText="1"/>
      <protection locked="0"/>
    </xf>
    <xf numFmtId="164" fontId="20" fillId="0" borderId="6" xfId="0" applyNumberFormat="1" applyFont="1" applyFill="1" applyBorder="1" applyAlignment="1" applyProtection="1">
      <alignment horizontal="center" wrapText="1"/>
    </xf>
    <xf numFmtId="164" fontId="20" fillId="0" borderId="2" xfId="0" applyNumberFormat="1" applyFont="1" applyFill="1" applyBorder="1" applyAlignment="1" applyProtection="1">
      <alignment horizontal="center" wrapText="1"/>
    </xf>
    <xf numFmtId="164" fontId="20" fillId="0" borderId="3" xfId="0" applyNumberFormat="1" applyFont="1" applyFill="1" applyBorder="1" applyAlignment="1" applyProtection="1">
      <alignment horizontal="center" wrapText="1"/>
    </xf>
    <xf numFmtId="0" fontId="18" fillId="6" borderId="5" xfId="0" applyFont="1" applyFill="1" applyBorder="1" applyAlignment="1" applyProtection="1">
      <alignment horizontal="center" vertical="center" wrapText="1"/>
    </xf>
    <xf numFmtId="0" fontId="18" fillId="6" borderId="16"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164" fontId="17" fillId="5" borderId="5" xfId="0" applyNumberFormat="1" applyFont="1" applyFill="1" applyBorder="1" applyAlignment="1" applyProtection="1">
      <alignment horizontal="center" wrapText="1"/>
    </xf>
    <xf numFmtId="164" fontId="17" fillId="5" borderId="4" xfId="0" applyNumberFormat="1" applyFont="1" applyFill="1" applyBorder="1" applyAlignment="1" applyProtection="1">
      <alignment horizontal="center" wrapText="1"/>
    </xf>
    <xf numFmtId="0" fontId="17" fillId="0" borderId="0" xfId="0" applyFont="1" applyFill="1" applyBorder="1" applyAlignment="1" applyProtection="1">
      <alignment vertical="center" wrapText="1"/>
    </xf>
    <xf numFmtId="0" fontId="11" fillId="2" borderId="6"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26" xfId="0" applyFont="1" applyFill="1" applyBorder="1" applyAlignment="1" applyProtection="1">
      <alignment vertical="center" wrapText="1"/>
    </xf>
    <xf numFmtId="0" fontId="11" fillId="2" borderId="27" xfId="0" applyFont="1" applyFill="1" applyBorder="1" applyAlignment="1" applyProtection="1">
      <alignment vertical="center" wrapText="1"/>
    </xf>
    <xf numFmtId="0" fontId="11" fillId="2" borderId="28" xfId="0" applyFont="1" applyFill="1" applyBorder="1" applyAlignment="1" applyProtection="1">
      <alignment vertical="center" wrapText="1"/>
    </xf>
    <xf numFmtId="0" fontId="12" fillId="0" borderId="20" xfId="0" applyFont="1" applyBorder="1" applyProtection="1"/>
    <xf numFmtId="0" fontId="12" fillId="0" borderId="21" xfId="0" applyFont="1" applyBorder="1" applyAlignment="1" applyProtection="1">
      <alignment wrapText="1"/>
    </xf>
    <xf numFmtId="0" fontId="12" fillId="0" borderId="17" xfId="0" applyFont="1" applyBorder="1" applyAlignment="1" applyProtection="1">
      <alignment horizontal="center"/>
    </xf>
    <xf numFmtId="165" fontId="12" fillId="0" borderId="19" xfId="1" applyNumberFormat="1" applyFont="1" applyBorder="1" applyProtection="1"/>
    <xf numFmtId="0" fontId="12" fillId="0" borderId="22" xfId="0" applyFont="1" applyBorder="1" applyProtection="1"/>
    <xf numFmtId="0" fontId="12" fillId="0" borderId="18" xfId="0" applyFont="1" applyBorder="1" applyAlignment="1" applyProtection="1">
      <alignment horizontal="center"/>
    </xf>
    <xf numFmtId="165" fontId="12" fillId="0" borderId="5" xfId="1" applyNumberFormat="1" applyFont="1" applyBorder="1" applyProtection="1"/>
    <xf numFmtId="0" fontId="11" fillId="2" borderId="6"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3" xfId="0" applyFont="1" applyFill="1" applyBorder="1" applyAlignment="1" applyProtection="1">
      <alignment horizontal="center"/>
    </xf>
    <xf numFmtId="0" fontId="13" fillId="0" borderId="21" xfId="0" applyFont="1" applyBorder="1" applyAlignment="1" applyProtection="1">
      <alignment vertical="center" wrapText="1"/>
    </xf>
    <xf numFmtId="0" fontId="12" fillId="0" borderId="21" xfId="0" applyFont="1" applyFill="1" applyBorder="1" applyAlignment="1" applyProtection="1">
      <alignment wrapText="1"/>
    </xf>
    <xf numFmtId="164" fontId="12" fillId="0" borderId="5" xfId="1" applyNumberFormat="1" applyFont="1" applyBorder="1" applyAlignment="1" applyProtection="1">
      <alignment horizontal="right"/>
    </xf>
    <xf numFmtId="0" fontId="13" fillId="0" borderId="15" xfId="0" applyFont="1" applyBorder="1" applyAlignment="1" applyProtection="1">
      <alignment vertical="center" wrapText="1"/>
    </xf>
    <xf numFmtId="0" fontId="12" fillId="0" borderId="15" xfId="0" applyFont="1" applyFill="1" applyBorder="1" applyAlignment="1" applyProtection="1">
      <alignment wrapText="1"/>
    </xf>
    <xf numFmtId="164" fontId="12" fillId="0" borderId="16" xfId="1" applyNumberFormat="1" applyFont="1" applyBorder="1" applyAlignment="1" applyProtection="1">
      <alignment horizontal="right"/>
    </xf>
    <xf numFmtId="0" fontId="12" fillId="0" borderId="30" xfId="0" applyFont="1" applyBorder="1" applyProtection="1"/>
    <xf numFmtId="0" fontId="13" fillId="0" borderId="31" xfId="0" applyFont="1" applyBorder="1" applyAlignment="1" applyProtection="1">
      <alignment vertical="center" wrapText="1"/>
    </xf>
    <xf numFmtId="0" fontId="12" fillId="0" borderId="31" xfId="0" applyFont="1" applyFill="1" applyBorder="1" applyAlignment="1" applyProtection="1">
      <alignment wrapText="1"/>
    </xf>
    <xf numFmtId="0" fontId="12" fillId="0" borderId="32" xfId="0" applyFont="1" applyBorder="1" applyAlignment="1" applyProtection="1">
      <alignment horizontal="center"/>
    </xf>
    <xf numFmtId="164" fontId="12" fillId="0" borderId="4" xfId="1" applyNumberFormat="1" applyFont="1" applyBorder="1" applyAlignment="1" applyProtection="1">
      <alignment horizontal="right"/>
    </xf>
    <xf numFmtId="164" fontId="12" fillId="0" borderId="6" xfId="1" applyNumberFormat="1" applyFont="1" applyBorder="1" applyAlignment="1" applyProtection="1">
      <alignment horizontal="right"/>
    </xf>
    <xf numFmtId="9" fontId="14" fillId="3" borderId="5" xfId="0" applyNumberFormat="1" applyFont="1" applyFill="1" applyBorder="1" applyAlignment="1" applyProtection="1">
      <alignment horizontal="center" vertical="center" wrapText="1"/>
      <protection locked="0"/>
    </xf>
    <xf numFmtId="9" fontId="14" fillId="3" borderId="16" xfId="0" applyNumberFormat="1" applyFont="1" applyFill="1" applyBorder="1" applyAlignment="1" applyProtection="1">
      <alignment horizontal="center" vertical="center" wrapText="1"/>
      <protection locked="0"/>
    </xf>
    <xf numFmtId="9" fontId="14" fillId="3" borderId="4" xfId="0" applyNumberFormat="1" applyFont="1" applyFill="1" applyBorder="1" applyAlignment="1" applyProtection="1">
      <alignment horizontal="center" vertical="center" wrapText="1"/>
      <protection locked="0"/>
    </xf>
    <xf numFmtId="9" fontId="14" fillId="3" borderId="1" xfId="0" applyNumberFormat="1" applyFont="1" applyFill="1" applyBorder="1" applyAlignment="1" applyProtection="1">
      <alignment horizontal="center" vertical="center" wrapText="1"/>
      <protection locked="0"/>
    </xf>
    <xf numFmtId="0" fontId="6" fillId="3" borderId="0" xfId="0" applyFont="1" applyFill="1" applyProtection="1">
      <protection locked="0"/>
    </xf>
  </cellXfs>
  <cellStyles count="2">
    <cellStyle name="Migliaia" xfId="1" builtinId="3"/>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J92"/>
  <sheetViews>
    <sheetView showGridLines="0" tabSelected="1" topLeftCell="B1" zoomScale="70" zoomScaleNormal="70" workbookViewId="0">
      <selection activeCell="B2" sqref="B2:E2"/>
    </sheetView>
  </sheetViews>
  <sheetFormatPr defaultColWidth="8.88671875" defaultRowHeight="14.4"/>
  <cols>
    <col min="1" max="1" width="15.109375" style="1" customWidth="1"/>
    <col min="2" max="2" width="17.21875" style="1" customWidth="1"/>
    <col min="3" max="3" width="37.88671875" style="1" customWidth="1"/>
    <col min="4" max="4" width="47.5546875" style="1" customWidth="1"/>
    <col min="5" max="5" width="27.6640625" style="1" customWidth="1"/>
    <col min="6" max="6" width="20" style="1" bestFit="1" customWidth="1"/>
    <col min="7" max="7" width="23.44140625" style="1" customWidth="1"/>
    <col min="8" max="8" width="22.33203125" style="1" customWidth="1"/>
    <col min="9" max="9" width="20.5546875" style="1" bestFit="1" customWidth="1"/>
    <col min="10" max="10" width="10.44140625" style="1" bestFit="1" customWidth="1"/>
    <col min="11" max="16384" width="8.88671875" style="1"/>
  </cols>
  <sheetData>
    <row r="1" spans="1:9" ht="88.2" customHeight="1" thickBot="1">
      <c r="B1" s="44" t="s">
        <v>52</v>
      </c>
      <c r="C1" s="45"/>
      <c r="D1" s="45"/>
      <c r="E1" s="46"/>
    </row>
    <row r="2" spans="1:9" ht="200.4" customHeight="1" thickBot="1">
      <c r="B2" s="58" t="s">
        <v>3</v>
      </c>
      <c r="C2" s="59"/>
      <c r="D2" s="59"/>
      <c r="E2" s="60"/>
    </row>
    <row r="3" spans="1:9" ht="122.4" customHeight="1" thickBot="1">
      <c r="B3" s="55" t="s">
        <v>9</v>
      </c>
      <c r="C3" s="56"/>
      <c r="D3" s="56"/>
      <c r="E3" s="57"/>
    </row>
    <row r="4" spans="1:9" ht="95.4" customHeight="1" thickBot="1">
      <c r="B4" s="55" t="s">
        <v>6</v>
      </c>
      <c r="C4" s="56"/>
      <c r="D4" s="56"/>
      <c r="E4" s="57"/>
      <c r="F4" s="2"/>
    </row>
    <row r="5" spans="1:9" ht="54" customHeight="1" thickBot="1">
      <c r="B5" s="10"/>
      <c r="C5" s="10"/>
      <c r="D5" s="10"/>
      <c r="E5" s="10"/>
      <c r="F5" s="2"/>
    </row>
    <row r="6" spans="1:9" ht="28.8" customHeight="1" thickBot="1">
      <c r="B6" s="10"/>
      <c r="C6" s="10"/>
      <c r="D6" s="10"/>
      <c r="E6" s="27"/>
      <c r="F6" s="28" t="s">
        <v>53</v>
      </c>
      <c r="G6" s="29"/>
      <c r="H6" s="28" t="s">
        <v>55</v>
      </c>
    </row>
    <row r="7" spans="1:9" ht="27.6" customHeight="1" thickBot="1">
      <c r="B7" s="10"/>
      <c r="C7" s="10"/>
      <c r="D7" s="10"/>
      <c r="E7" s="30" t="s">
        <v>60</v>
      </c>
      <c r="F7" s="31">
        <f>F8+F9</f>
        <v>138500</v>
      </c>
      <c r="G7" s="32"/>
      <c r="H7" s="31">
        <f>H8+H9</f>
        <v>138500</v>
      </c>
      <c r="I7" s="19"/>
    </row>
    <row r="8" spans="1:9" ht="24" thickBot="1">
      <c r="A8" s="69"/>
      <c r="B8" s="10"/>
      <c r="C8" s="10"/>
      <c r="D8" s="10"/>
      <c r="E8" s="30" t="s">
        <v>58</v>
      </c>
      <c r="F8" s="31">
        <f>F11+F50</f>
        <v>118500</v>
      </c>
      <c r="G8" s="32"/>
      <c r="H8" s="31">
        <f>H11+H50</f>
        <v>118500</v>
      </c>
    </row>
    <row r="9" spans="1:9" ht="24" thickBot="1">
      <c r="A9" s="69"/>
      <c r="B9" s="10"/>
      <c r="C9" s="10"/>
      <c r="D9" s="10"/>
      <c r="E9" s="30" t="s">
        <v>63</v>
      </c>
      <c r="F9" s="31">
        <f>F54</f>
        <v>20000</v>
      </c>
      <c r="G9" s="32"/>
      <c r="H9" s="31">
        <f>H54</f>
        <v>20000</v>
      </c>
    </row>
    <row r="10" spans="1:9" ht="44.4" customHeight="1" thickBot="1">
      <c r="A10" s="64" t="s">
        <v>58</v>
      </c>
      <c r="B10" s="70" t="s">
        <v>56</v>
      </c>
      <c r="C10" s="71"/>
      <c r="D10" s="71"/>
      <c r="E10" s="72"/>
      <c r="F10" s="25" t="s">
        <v>53</v>
      </c>
      <c r="G10" s="26"/>
      <c r="H10" s="25" t="s">
        <v>55</v>
      </c>
    </row>
    <row r="11" spans="1:9" ht="44.4" customHeight="1" thickBot="1">
      <c r="A11" s="65"/>
      <c r="B11" s="73" t="s">
        <v>11</v>
      </c>
      <c r="C11" s="74" t="s">
        <v>12</v>
      </c>
      <c r="D11" s="74" t="s">
        <v>13</v>
      </c>
      <c r="E11" s="75" t="s">
        <v>14</v>
      </c>
      <c r="F11" s="24">
        <f>SUM(F12:F48)</f>
        <v>98000</v>
      </c>
      <c r="G11" s="13"/>
      <c r="H11" s="24">
        <f>SUM(H12:H48)</f>
        <v>98000</v>
      </c>
    </row>
    <row r="12" spans="1:9" ht="36.6" customHeight="1" thickBot="1">
      <c r="A12" s="65"/>
      <c r="B12" s="76" t="s">
        <v>15</v>
      </c>
      <c r="C12" s="77" t="s">
        <v>16</v>
      </c>
      <c r="D12" s="77" t="s">
        <v>17</v>
      </c>
      <c r="E12" s="78">
        <v>1</v>
      </c>
      <c r="F12" s="79">
        <v>8900</v>
      </c>
      <c r="G12" s="98"/>
      <c r="H12" s="16">
        <f t="shared" ref="H12:H48" si="0">F12-(F12*$G$12)</f>
        <v>8900</v>
      </c>
    </row>
    <row r="13" spans="1:9" ht="27" customHeight="1" thickBot="1">
      <c r="A13" s="65"/>
      <c r="B13" s="80" t="s">
        <v>18</v>
      </c>
      <c r="C13" s="35" t="s">
        <v>19</v>
      </c>
      <c r="D13" s="35" t="s">
        <v>20</v>
      </c>
      <c r="E13" s="81">
        <v>1</v>
      </c>
      <c r="F13" s="79">
        <v>800</v>
      </c>
      <c r="G13" s="99"/>
      <c r="H13" s="17">
        <f t="shared" si="0"/>
        <v>800</v>
      </c>
      <c r="I13" s="18"/>
    </row>
    <row r="14" spans="1:9" ht="27" customHeight="1" thickBot="1">
      <c r="A14" s="65"/>
      <c r="B14" s="80" t="s">
        <v>21</v>
      </c>
      <c r="C14" s="35" t="s">
        <v>22</v>
      </c>
      <c r="D14" s="35" t="s">
        <v>23</v>
      </c>
      <c r="E14" s="81">
        <v>1</v>
      </c>
      <c r="F14" s="79">
        <v>3700</v>
      </c>
      <c r="G14" s="99"/>
      <c r="H14" s="17">
        <f t="shared" si="0"/>
        <v>3700</v>
      </c>
    </row>
    <row r="15" spans="1:9" ht="27" customHeight="1" thickBot="1">
      <c r="A15" s="65"/>
      <c r="B15" s="80" t="s">
        <v>24</v>
      </c>
      <c r="C15" s="35" t="s">
        <v>25</v>
      </c>
      <c r="D15" s="35" t="s">
        <v>26</v>
      </c>
      <c r="E15" s="81">
        <v>1</v>
      </c>
      <c r="F15" s="79">
        <v>4800</v>
      </c>
      <c r="G15" s="99"/>
      <c r="H15" s="17">
        <f t="shared" si="0"/>
        <v>4800</v>
      </c>
    </row>
    <row r="16" spans="1:9" ht="27" customHeight="1" thickBot="1">
      <c r="A16" s="65"/>
      <c r="B16" s="80" t="s">
        <v>27</v>
      </c>
      <c r="C16" s="35" t="s">
        <v>28</v>
      </c>
      <c r="D16" s="35" t="s">
        <v>29</v>
      </c>
      <c r="E16" s="81">
        <v>1</v>
      </c>
      <c r="F16" s="79">
        <v>600</v>
      </c>
      <c r="G16" s="99"/>
      <c r="H16" s="17">
        <f t="shared" si="0"/>
        <v>600</v>
      </c>
    </row>
    <row r="17" spans="1:8" ht="27" customHeight="1" thickBot="1">
      <c r="A17" s="65"/>
      <c r="B17" s="80" t="s">
        <v>27</v>
      </c>
      <c r="C17" s="35" t="s">
        <v>28</v>
      </c>
      <c r="D17" s="35" t="s">
        <v>29</v>
      </c>
      <c r="E17" s="81">
        <v>1</v>
      </c>
      <c r="F17" s="79">
        <v>600</v>
      </c>
      <c r="G17" s="99"/>
      <c r="H17" s="17">
        <f t="shared" si="0"/>
        <v>600</v>
      </c>
    </row>
    <row r="18" spans="1:8" ht="27" customHeight="1" thickBot="1">
      <c r="A18" s="65"/>
      <c r="B18" s="80" t="s">
        <v>27</v>
      </c>
      <c r="C18" s="35" t="s">
        <v>28</v>
      </c>
      <c r="D18" s="35" t="s">
        <v>29</v>
      </c>
      <c r="E18" s="81">
        <v>1</v>
      </c>
      <c r="F18" s="79">
        <v>600</v>
      </c>
      <c r="G18" s="99"/>
      <c r="H18" s="17">
        <f t="shared" si="0"/>
        <v>600</v>
      </c>
    </row>
    <row r="19" spans="1:8" ht="27" customHeight="1" thickBot="1">
      <c r="A19" s="65"/>
      <c r="B19" s="80" t="s">
        <v>24</v>
      </c>
      <c r="C19" s="35" t="s">
        <v>25</v>
      </c>
      <c r="D19" s="35" t="s">
        <v>26</v>
      </c>
      <c r="E19" s="81">
        <v>1</v>
      </c>
      <c r="F19" s="79">
        <v>4800</v>
      </c>
      <c r="G19" s="99"/>
      <c r="H19" s="17">
        <f t="shared" si="0"/>
        <v>4800</v>
      </c>
    </row>
    <row r="20" spans="1:8" ht="27" customHeight="1" thickBot="1">
      <c r="A20" s="65"/>
      <c r="B20" s="80" t="s">
        <v>27</v>
      </c>
      <c r="C20" s="35" t="s">
        <v>28</v>
      </c>
      <c r="D20" s="35" t="s">
        <v>29</v>
      </c>
      <c r="E20" s="81">
        <v>1</v>
      </c>
      <c r="F20" s="79">
        <v>600</v>
      </c>
      <c r="G20" s="99"/>
      <c r="H20" s="17">
        <f t="shared" si="0"/>
        <v>600</v>
      </c>
    </row>
    <row r="21" spans="1:8" ht="27" customHeight="1" thickBot="1">
      <c r="A21" s="65"/>
      <c r="B21" s="80" t="s">
        <v>27</v>
      </c>
      <c r="C21" s="35" t="s">
        <v>28</v>
      </c>
      <c r="D21" s="35" t="s">
        <v>29</v>
      </c>
      <c r="E21" s="81">
        <v>1</v>
      </c>
      <c r="F21" s="79">
        <v>600</v>
      </c>
      <c r="G21" s="99"/>
      <c r="H21" s="17">
        <f t="shared" si="0"/>
        <v>600</v>
      </c>
    </row>
    <row r="22" spans="1:8" ht="27" customHeight="1" thickBot="1">
      <c r="A22" s="65"/>
      <c r="B22" s="80" t="s">
        <v>27</v>
      </c>
      <c r="C22" s="35" t="s">
        <v>28</v>
      </c>
      <c r="D22" s="35" t="s">
        <v>29</v>
      </c>
      <c r="E22" s="81">
        <v>1</v>
      </c>
      <c r="F22" s="79">
        <v>600</v>
      </c>
      <c r="G22" s="99"/>
      <c r="H22" s="17">
        <f t="shared" si="0"/>
        <v>600</v>
      </c>
    </row>
    <row r="23" spans="1:8" ht="27" customHeight="1" thickBot="1">
      <c r="A23" s="65"/>
      <c r="B23" s="80" t="s">
        <v>27</v>
      </c>
      <c r="C23" s="35" t="s">
        <v>28</v>
      </c>
      <c r="D23" s="35" t="s">
        <v>29</v>
      </c>
      <c r="E23" s="81">
        <v>1</v>
      </c>
      <c r="F23" s="79">
        <v>600</v>
      </c>
      <c r="G23" s="99"/>
      <c r="H23" s="17">
        <f t="shared" si="0"/>
        <v>600</v>
      </c>
    </row>
    <row r="24" spans="1:8" ht="27" customHeight="1" thickBot="1">
      <c r="A24" s="65"/>
      <c r="B24" s="80" t="s">
        <v>24</v>
      </c>
      <c r="C24" s="35" t="s">
        <v>25</v>
      </c>
      <c r="D24" s="35" t="s">
        <v>26</v>
      </c>
      <c r="E24" s="81">
        <v>1</v>
      </c>
      <c r="F24" s="79">
        <v>4800</v>
      </c>
      <c r="G24" s="99"/>
      <c r="H24" s="17">
        <f t="shared" si="0"/>
        <v>4800</v>
      </c>
    </row>
    <row r="25" spans="1:8" ht="27" customHeight="1" thickBot="1">
      <c r="A25" s="65"/>
      <c r="B25" s="80" t="s">
        <v>27</v>
      </c>
      <c r="C25" s="35" t="s">
        <v>28</v>
      </c>
      <c r="D25" s="35" t="s">
        <v>29</v>
      </c>
      <c r="E25" s="81">
        <v>1</v>
      </c>
      <c r="F25" s="79">
        <v>600</v>
      </c>
      <c r="G25" s="99"/>
      <c r="H25" s="17">
        <f t="shared" si="0"/>
        <v>600</v>
      </c>
    </row>
    <row r="26" spans="1:8" ht="27" customHeight="1" thickBot="1">
      <c r="A26" s="65"/>
      <c r="B26" s="80" t="s">
        <v>27</v>
      </c>
      <c r="C26" s="35" t="s">
        <v>28</v>
      </c>
      <c r="D26" s="35" t="s">
        <v>29</v>
      </c>
      <c r="E26" s="81">
        <v>1</v>
      </c>
      <c r="F26" s="79">
        <v>600</v>
      </c>
      <c r="G26" s="99"/>
      <c r="H26" s="17">
        <f t="shared" si="0"/>
        <v>600</v>
      </c>
    </row>
    <row r="27" spans="1:8" ht="27" customHeight="1" thickBot="1">
      <c r="A27" s="65"/>
      <c r="B27" s="80" t="s">
        <v>27</v>
      </c>
      <c r="C27" s="35" t="s">
        <v>28</v>
      </c>
      <c r="D27" s="35" t="s">
        <v>29</v>
      </c>
      <c r="E27" s="81">
        <v>1</v>
      </c>
      <c r="F27" s="79">
        <v>600</v>
      </c>
      <c r="G27" s="99"/>
      <c r="H27" s="17">
        <f t="shared" si="0"/>
        <v>600</v>
      </c>
    </row>
    <row r="28" spans="1:8" ht="27" customHeight="1" thickBot="1">
      <c r="A28" s="65"/>
      <c r="B28" s="80" t="s">
        <v>27</v>
      </c>
      <c r="C28" s="35" t="s">
        <v>28</v>
      </c>
      <c r="D28" s="35" t="s">
        <v>29</v>
      </c>
      <c r="E28" s="81">
        <v>1</v>
      </c>
      <c r="F28" s="79">
        <v>600</v>
      </c>
      <c r="G28" s="99"/>
      <c r="H28" s="17">
        <f t="shared" si="0"/>
        <v>600</v>
      </c>
    </row>
    <row r="29" spans="1:8" ht="27" customHeight="1" thickBot="1">
      <c r="A29" s="65"/>
      <c r="B29" s="80" t="s">
        <v>24</v>
      </c>
      <c r="C29" s="35" t="s">
        <v>25</v>
      </c>
      <c r="D29" s="35" t="s">
        <v>26</v>
      </c>
      <c r="E29" s="81">
        <v>1</v>
      </c>
      <c r="F29" s="79">
        <v>4800</v>
      </c>
      <c r="G29" s="99"/>
      <c r="H29" s="17">
        <f t="shared" si="0"/>
        <v>4800</v>
      </c>
    </row>
    <row r="30" spans="1:8" ht="27" customHeight="1" thickBot="1">
      <c r="A30" s="65"/>
      <c r="B30" s="80" t="s">
        <v>27</v>
      </c>
      <c r="C30" s="35" t="s">
        <v>28</v>
      </c>
      <c r="D30" s="35" t="s">
        <v>29</v>
      </c>
      <c r="E30" s="81">
        <v>1</v>
      </c>
      <c r="F30" s="79">
        <v>600</v>
      </c>
      <c r="G30" s="99"/>
      <c r="H30" s="17">
        <f t="shared" si="0"/>
        <v>600</v>
      </c>
    </row>
    <row r="31" spans="1:8" ht="27" customHeight="1" thickBot="1">
      <c r="A31" s="65"/>
      <c r="B31" s="80" t="s">
        <v>27</v>
      </c>
      <c r="C31" s="35" t="s">
        <v>28</v>
      </c>
      <c r="D31" s="35" t="s">
        <v>29</v>
      </c>
      <c r="E31" s="81">
        <v>1</v>
      </c>
      <c r="F31" s="79">
        <v>600</v>
      </c>
      <c r="G31" s="99"/>
      <c r="H31" s="17">
        <f t="shared" si="0"/>
        <v>600</v>
      </c>
    </row>
    <row r="32" spans="1:8" ht="27" customHeight="1" thickBot="1">
      <c r="A32" s="65"/>
      <c r="B32" s="80" t="s">
        <v>27</v>
      </c>
      <c r="C32" s="35" t="s">
        <v>28</v>
      </c>
      <c r="D32" s="35" t="s">
        <v>29</v>
      </c>
      <c r="E32" s="81">
        <v>1</v>
      </c>
      <c r="F32" s="79">
        <v>600</v>
      </c>
      <c r="G32" s="99"/>
      <c r="H32" s="17">
        <f t="shared" si="0"/>
        <v>600</v>
      </c>
    </row>
    <row r="33" spans="1:8" ht="27" customHeight="1" thickBot="1">
      <c r="A33" s="65"/>
      <c r="B33" s="80" t="s">
        <v>27</v>
      </c>
      <c r="C33" s="35" t="s">
        <v>28</v>
      </c>
      <c r="D33" s="35" t="s">
        <v>29</v>
      </c>
      <c r="E33" s="81">
        <v>1</v>
      </c>
      <c r="F33" s="79">
        <v>600</v>
      </c>
      <c r="G33" s="99"/>
      <c r="H33" s="17">
        <f t="shared" si="0"/>
        <v>600</v>
      </c>
    </row>
    <row r="34" spans="1:8" ht="27" customHeight="1" thickBot="1">
      <c r="A34" s="65"/>
      <c r="B34" s="80" t="s">
        <v>24</v>
      </c>
      <c r="C34" s="35" t="s">
        <v>25</v>
      </c>
      <c r="D34" s="35" t="s">
        <v>26</v>
      </c>
      <c r="E34" s="81">
        <v>1</v>
      </c>
      <c r="F34" s="79">
        <v>4800</v>
      </c>
      <c r="G34" s="99"/>
      <c r="H34" s="17">
        <f t="shared" si="0"/>
        <v>4800</v>
      </c>
    </row>
    <row r="35" spans="1:8" ht="27" customHeight="1" thickBot="1">
      <c r="A35" s="65"/>
      <c r="B35" s="80" t="s">
        <v>27</v>
      </c>
      <c r="C35" s="35" t="s">
        <v>28</v>
      </c>
      <c r="D35" s="35" t="s">
        <v>29</v>
      </c>
      <c r="E35" s="81">
        <v>1</v>
      </c>
      <c r="F35" s="79">
        <v>600</v>
      </c>
      <c r="G35" s="99"/>
      <c r="H35" s="17">
        <f t="shared" si="0"/>
        <v>600</v>
      </c>
    </row>
    <row r="36" spans="1:8" ht="27" customHeight="1" thickBot="1">
      <c r="A36" s="65"/>
      <c r="B36" s="80" t="s">
        <v>27</v>
      </c>
      <c r="C36" s="35" t="s">
        <v>28</v>
      </c>
      <c r="D36" s="35" t="s">
        <v>29</v>
      </c>
      <c r="E36" s="81">
        <v>1</v>
      </c>
      <c r="F36" s="79">
        <v>600</v>
      </c>
      <c r="G36" s="99"/>
      <c r="H36" s="17">
        <f t="shared" si="0"/>
        <v>600</v>
      </c>
    </row>
    <row r="37" spans="1:8" ht="27" customHeight="1" thickBot="1">
      <c r="A37" s="65"/>
      <c r="B37" s="80" t="s">
        <v>27</v>
      </c>
      <c r="C37" s="35" t="s">
        <v>28</v>
      </c>
      <c r="D37" s="35" t="s">
        <v>29</v>
      </c>
      <c r="E37" s="81">
        <v>1</v>
      </c>
      <c r="F37" s="79">
        <v>600</v>
      </c>
      <c r="G37" s="99"/>
      <c r="H37" s="17">
        <f t="shared" si="0"/>
        <v>600</v>
      </c>
    </row>
    <row r="38" spans="1:8" ht="27" customHeight="1" thickBot="1">
      <c r="A38" s="65"/>
      <c r="B38" s="80" t="s">
        <v>27</v>
      </c>
      <c r="C38" s="35" t="s">
        <v>28</v>
      </c>
      <c r="D38" s="35" t="s">
        <v>29</v>
      </c>
      <c r="E38" s="81">
        <v>1</v>
      </c>
      <c r="F38" s="79">
        <v>600</v>
      </c>
      <c r="G38" s="99"/>
      <c r="H38" s="17">
        <f t="shared" si="0"/>
        <v>600</v>
      </c>
    </row>
    <row r="39" spans="1:8" ht="27" customHeight="1" thickBot="1">
      <c r="A39" s="65"/>
      <c r="B39" s="80" t="s">
        <v>30</v>
      </c>
      <c r="C39" s="35" t="s">
        <v>31</v>
      </c>
      <c r="D39" s="35" t="s">
        <v>32</v>
      </c>
      <c r="E39" s="81">
        <v>1</v>
      </c>
      <c r="F39" s="79">
        <v>7100</v>
      </c>
      <c r="G39" s="99"/>
      <c r="H39" s="17">
        <f t="shared" si="0"/>
        <v>7100</v>
      </c>
    </row>
    <row r="40" spans="1:8" ht="27" customHeight="1" thickBot="1">
      <c r="A40" s="65"/>
      <c r="B40" s="80" t="s">
        <v>27</v>
      </c>
      <c r="C40" s="35" t="s">
        <v>28</v>
      </c>
      <c r="D40" s="35" t="s">
        <v>29</v>
      </c>
      <c r="E40" s="81">
        <v>1</v>
      </c>
      <c r="F40" s="79">
        <v>600</v>
      </c>
      <c r="G40" s="99"/>
      <c r="H40" s="17">
        <f t="shared" si="0"/>
        <v>600</v>
      </c>
    </row>
    <row r="41" spans="1:8" ht="27" customHeight="1" thickBot="1">
      <c r="A41" s="65"/>
      <c r="B41" s="80" t="s">
        <v>27</v>
      </c>
      <c r="C41" s="35" t="s">
        <v>28</v>
      </c>
      <c r="D41" s="35" t="s">
        <v>29</v>
      </c>
      <c r="E41" s="81">
        <v>1</v>
      </c>
      <c r="F41" s="79">
        <v>600</v>
      </c>
      <c r="G41" s="99"/>
      <c r="H41" s="17">
        <f t="shared" si="0"/>
        <v>600</v>
      </c>
    </row>
    <row r="42" spans="1:8" ht="27" customHeight="1" thickBot="1">
      <c r="A42" s="65"/>
      <c r="B42" s="80" t="s">
        <v>27</v>
      </c>
      <c r="C42" s="35" t="s">
        <v>28</v>
      </c>
      <c r="D42" s="35" t="s">
        <v>29</v>
      </c>
      <c r="E42" s="81">
        <v>1</v>
      </c>
      <c r="F42" s="79">
        <v>600</v>
      </c>
      <c r="G42" s="99"/>
      <c r="H42" s="17">
        <f t="shared" si="0"/>
        <v>600</v>
      </c>
    </row>
    <row r="43" spans="1:8" ht="27" customHeight="1" thickBot="1">
      <c r="A43" s="65"/>
      <c r="B43" s="80" t="s">
        <v>27</v>
      </c>
      <c r="C43" s="35" t="s">
        <v>28</v>
      </c>
      <c r="D43" s="35" t="s">
        <v>29</v>
      </c>
      <c r="E43" s="81">
        <v>1</v>
      </c>
      <c r="F43" s="79">
        <v>600</v>
      </c>
      <c r="G43" s="99"/>
      <c r="H43" s="17">
        <f t="shared" si="0"/>
        <v>600</v>
      </c>
    </row>
    <row r="44" spans="1:8" ht="27" customHeight="1" thickBot="1">
      <c r="A44" s="65"/>
      <c r="B44" s="80" t="s">
        <v>33</v>
      </c>
      <c r="C44" s="35" t="s">
        <v>34</v>
      </c>
      <c r="D44" s="35" t="s">
        <v>35</v>
      </c>
      <c r="E44" s="81">
        <v>2</v>
      </c>
      <c r="F44" s="79">
        <f>9400*E44</f>
        <v>18800</v>
      </c>
      <c r="G44" s="99"/>
      <c r="H44" s="17">
        <f t="shared" si="0"/>
        <v>18800</v>
      </c>
    </row>
    <row r="45" spans="1:8" ht="27" customHeight="1" thickBot="1">
      <c r="A45" s="65"/>
      <c r="B45" s="80" t="s">
        <v>36</v>
      </c>
      <c r="C45" s="35" t="s">
        <v>37</v>
      </c>
      <c r="D45" s="35" t="s">
        <v>38</v>
      </c>
      <c r="E45" s="81">
        <v>1</v>
      </c>
      <c r="F45" s="79">
        <v>100</v>
      </c>
      <c r="G45" s="99"/>
      <c r="H45" s="17">
        <f t="shared" si="0"/>
        <v>100</v>
      </c>
    </row>
    <row r="46" spans="1:8" ht="14.4" customHeight="1" thickBot="1">
      <c r="A46" s="65"/>
      <c r="B46" s="80" t="s">
        <v>39</v>
      </c>
      <c r="C46" s="35" t="s">
        <v>40</v>
      </c>
      <c r="D46" s="35" t="s">
        <v>41</v>
      </c>
      <c r="E46" s="81">
        <v>1</v>
      </c>
      <c r="F46" s="79">
        <v>7200</v>
      </c>
      <c r="G46" s="99"/>
      <c r="H46" s="17">
        <f t="shared" si="0"/>
        <v>7200</v>
      </c>
    </row>
    <row r="47" spans="1:8" ht="14.4" customHeight="1" thickBot="1">
      <c r="A47" s="65"/>
      <c r="B47" s="80" t="s">
        <v>42</v>
      </c>
      <c r="C47" s="35" t="s">
        <v>43</v>
      </c>
      <c r="D47" s="35" t="s">
        <v>44</v>
      </c>
      <c r="E47" s="81">
        <v>1</v>
      </c>
      <c r="F47" s="79">
        <v>8200</v>
      </c>
      <c r="G47" s="99"/>
      <c r="H47" s="36">
        <f t="shared" si="0"/>
        <v>8200</v>
      </c>
    </row>
    <row r="48" spans="1:8" ht="14.4" customHeight="1" thickBot="1">
      <c r="A48" s="65"/>
      <c r="B48" s="34" t="s">
        <v>62</v>
      </c>
      <c r="C48" s="35" t="s">
        <v>62</v>
      </c>
      <c r="D48" s="35" t="s">
        <v>62</v>
      </c>
      <c r="E48" s="81">
        <v>1</v>
      </c>
      <c r="F48" s="82">
        <v>5400</v>
      </c>
      <c r="G48" s="33"/>
      <c r="H48" s="37">
        <f t="shared" si="0"/>
        <v>5400</v>
      </c>
    </row>
    <row r="49" spans="1:10" ht="31.8" customHeight="1" thickBot="1">
      <c r="A49" s="65"/>
      <c r="B49" s="83" t="s">
        <v>57</v>
      </c>
      <c r="C49" s="84"/>
      <c r="D49" s="84"/>
      <c r="E49" s="85"/>
      <c r="F49" s="14" t="s">
        <v>53</v>
      </c>
      <c r="G49" s="15"/>
      <c r="H49" s="14" t="s">
        <v>55</v>
      </c>
    </row>
    <row r="50" spans="1:10" ht="14.4" customHeight="1">
      <c r="A50" s="65"/>
      <c r="B50" s="76" t="s">
        <v>45</v>
      </c>
      <c r="C50" s="86" t="s">
        <v>46</v>
      </c>
      <c r="D50" s="87" t="s">
        <v>47</v>
      </c>
      <c r="E50" s="78">
        <v>5</v>
      </c>
      <c r="F50" s="88">
        <v>20500</v>
      </c>
      <c r="G50" s="98"/>
      <c r="H50" s="38">
        <f>F50-(F50*G50)</f>
        <v>20500</v>
      </c>
    </row>
    <row r="51" spans="1:10" ht="14.4" customHeight="1">
      <c r="A51" s="65"/>
      <c r="B51" s="80" t="s">
        <v>48</v>
      </c>
      <c r="C51" s="89" t="s">
        <v>49</v>
      </c>
      <c r="D51" s="90" t="s">
        <v>47</v>
      </c>
      <c r="E51" s="81">
        <v>1</v>
      </c>
      <c r="F51" s="91"/>
      <c r="G51" s="99"/>
      <c r="H51" s="39"/>
    </row>
    <row r="52" spans="1:10" ht="14.4" customHeight="1" thickBot="1">
      <c r="A52" s="66"/>
      <c r="B52" s="92" t="s">
        <v>50</v>
      </c>
      <c r="C52" s="93" t="s">
        <v>51</v>
      </c>
      <c r="D52" s="94" t="s">
        <v>47</v>
      </c>
      <c r="E52" s="95">
        <v>5</v>
      </c>
      <c r="F52" s="96"/>
      <c r="G52" s="100"/>
      <c r="H52" s="40"/>
      <c r="I52" s="19"/>
      <c r="J52" s="19"/>
    </row>
    <row r="53" spans="1:10" s="22" customFormat="1" ht="14.4" customHeight="1" thickBot="1">
      <c r="A53" s="67" t="s">
        <v>59</v>
      </c>
      <c r="B53" s="84" t="s">
        <v>56</v>
      </c>
      <c r="C53" s="84"/>
      <c r="D53" s="84"/>
      <c r="E53" s="85"/>
      <c r="F53" s="14" t="s">
        <v>53</v>
      </c>
      <c r="G53" s="15" t="s">
        <v>54</v>
      </c>
      <c r="H53" s="14" t="s">
        <v>55</v>
      </c>
      <c r="I53" s="21"/>
      <c r="J53" s="21"/>
    </row>
    <row r="54" spans="1:10" ht="44.4" customHeight="1" thickBot="1">
      <c r="A54" s="68"/>
      <c r="B54" s="61" t="s">
        <v>61</v>
      </c>
      <c r="C54" s="62"/>
      <c r="D54" s="62"/>
      <c r="E54" s="63"/>
      <c r="F54" s="97">
        <v>20000</v>
      </c>
      <c r="G54" s="101"/>
      <c r="H54" s="20">
        <f>F54-(F54*G54)</f>
        <v>20000</v>
      </c>
    </row>
    <row r="55" spans="1:10" ht="18.600000000000001" thickBot="1">
      <c r="A55" s="23"/>
      <c r="B55" s="3"/>
      <c r="C55" s="3"/>
      <c r="D55" s="3"/>
      <c r="E55" s="3"/>
    </row>
    <row r="56" spans="1:10" ht="45.6" customHeight="1" thickBot="1">
      <c r="A56" s="23"/>
      <c r="B56" s="47" t="s">
        <v>7</v>
      </c>
      <c r="C56" s="48"/>
      <c r="D56" s="48"/>
      <c r="E56" s="11">
        <v>0</v>
      </c>
    </row>
    <row r="57" spans="1:10" ht="55.2" customHeight="1" thickBot="1">
      <c r="A57" s="23"/>
      <c r="B57" s="52" t="s">
        <v>8</v>
      </c>
      <c r="C57" s="53"/>
      <c r="D57" s="54"/>
      <c r="E57" s="12">
        <v>0</v>
      </c>
    </row>
    <row r="58" spans="1:10" ht="18">
      <c r="A58" s="23"/>
      <c r="B58" s="3"/>
      <c r="C58" s="3"/>
      <c r="D58" s="3"/>
      <c r="E58" s="3"/>
    </row>
    <row r="59" spans="1:10" ht="18">
      <c r="A59" s="23"/>
      <c r="B59" s="3"/>
      <c r="C59" s="3"/>
      <c r="D59" s="3"/>
      <c r="E59" s="3"/>
    </row>
    <row r="60" spans="1:10" ht="57.6" customHeight="1">
      <c r="A60" s="23"/>
      <c r="B60" s="49" t="s">
        <v>10</v>
      </c>
      <c r="C60" s="50"/>
      <c r="D60" s="50"/>
      <c r="E60" s="51"/>
    </row>
    <row r="61" spans="1:10" ht="54.6" customHeight="1">
      <c r="A61" s="23"/>
      <c r="B61" s="41" t="s">
        <v>5</v>
      </c>
      <c r="C61" s="42"/>
      <c r="D61" s="42"/>
      <c r="E61" s="43"/>
    </row>
    <row r="62" spans="1:10" ht="18">
      <c r="A62" s="23"/>
      <c r="B62" s="3"/>
      <c r="C62" s="3"/>
      <c r="D62" s="3"/>
      <c r="E62" s="3"/>
    </row>
    <row r="63" spans="1:10" ht="18">
      <c r="A63" s="23"/>
      <c r="B63" s="3"/>
      <c r="C63" s="3"/>
      <c r="D63" s="3"/>
      <c r="E63" s="3"/>
    </row>
    <row r="64" spans="1:10" ht="18">
      <c r="A64" s="23"/>
      <c r="B64" s="4"/>
      <c r="C64" s="4"/>
      <c r="D64" s="4"/>
      <c r="E64" s="4"/>
    </row>
    <row r="65" spans="1:5" ht="18">
      <c r="A65" s="23"/>
      <c r="B65" s="5"/>
      <c r="C65" s="4"/>
      <c r="D65" s="4"/>
      <c r="E65" s="4"/>
    </row>
    <row r="66" spans="1:5" ht="18">
      <c r="A66" s="23"/>
      <c r="B66" s="6" t="s">
        <v>1</v>
      </c>
      <c r="C66" s="7"/>
      <c r="D66" s="7"/>
      <c r="E66" s="6" t="s">
        <v>4</v>
      </c>
    </row>
    <row r="67" spans="1:5" ht="18">
      <c r="A67" s="23"/>
      <c r="B67" s="102"/>
      <c r="C67" s="102"/>
      <c r="D67" s="7"/>
      <c r="E67" s="7"/>
    </row>
    <row r="68" spans="1:5" ht="18">
      <c r="A68" s="23"/>
      <c r="B68" s="102" t="s">
        <v>2</v>
      </c>
      <c r="C68" s="102"/>
      <c r="D68" s="7"/>
      <c r="E68" s="9" t="s">
        <v>0</v>
      </c>
    </row>
    <row r="69" spans="1:5" ht="15.6">
      <c r="A69" s="23"/>
      <c r="B69" s="8"/>
      <c r="C69" s="8"/>
      <c r="D69" s="8"/>
      <c r="E69" s="8"/>
    </row>
    <row r="70" spans="1:5">
      <c r="A70" s="23"/>
    </row>
    <row r="71" spans="1:5">
      <c r="A71" s="23"/>
    </row>
    <row r="72" spans="1:5">
      <c r="A72" s="23"/>
    </row>
    <row r="73" spans="1:5">
      <c r="A73" s="23"/>
    </row>
    <row r="74" spans="1:5">
      <c r="A74" s="23"/>
    </row>
    <row r="75" spans="1:5">
      <c r="A75" s="23"/>
    </row>
    <row r="76" spans="1:5">
      <c r="A76" s="23"/>
    </row>
    <row r="77" spans="1:5">
      <c r="A77" s="23"/>
    </row>
    <row r="78" spans="1:5">
      <c r="A78" s="23"/>
    </row>
    <row r="79" spans="1:5">
      <c r="A79" s="23"/>
    </row>
    <row r="80" spans="1:5">
      <c r="A80" s="23"/>
    </row>
    <row r="81" spans="1:1">
      <c r="A81" s="23"/>
    </row>
    <row r="82" spans="1:1">
      <c r="A82" s="23"/>
    </row>
    <row r="83" spans="1:1">
      <c r="A83" s="23"/>
    </row>
    <row r="84" spans="1:1">
      <c r="A84" s="23"/>
    </row>
    <row r="85" spans="1:1">
      <c r="A85" s="23"/>
    </row>
    <row r="86" spans="1:1">
      <c r="A86" s="23"/>
    </row>
    <row r="87" spans="1:1">
      <c r="A87" s="23"/>
    </row>
    <row r="88" spans="1:1">
      <c r="A88" s="23"/>
    </row>
    <row r="89" spans="1:1">
      <c r="A89" s="23"/>
    </row>
    <row r="90" spans="1:1">
      <c r="A90" s="23"/>
    </row>
    <row r="91" spans="1:1">
      <c r="A91" s="23"/>
    </row>
    <row r="92" spans="1:1">
      <c r="A92" s="23"/>
    </row>
  </sheetData>
  <sheetProtection algorithmName="SHA-512" hashValue="8bmya6jvr5scdyamnG0HcOkDamSJi+ZX8AEpIcDr71c46TGRBJ9TCDM5MnVYlEwzx+2dLdGAy/OXpa0qJN6qWw==" saltValue="OiMj04Gaz9pc6g2eJR6YWQ==" spinCount="100000" sheet="1" objects="1" scenarios="1" selectLockedCells="1"/>
  <mergeCells count="18">
    <mergeCell ref="A10:A52"/>
    <mergeCell ref="G12:G47"/>
    <mergeCell ref="F50:F52"/>
    <mergeCell ref="A53:A54"/>
    <mergeCell ref="B53:E53"/>
    <mergeCell ref="H50:H52"/>
    <mergeCell ref="B61:E61"/>
    <mergeCell ref="G50:G52"/>
    <mergeCell ref="B1:E1"/>
    <mergeCell ref="B56:D56"/>
    <mergeCell ref="B60:E60"/>
    <mergeCell ref="B57:D57"/>
    <mergeCell ref="B3:E3"/>
    <mergeCell ref="B2:E2"/>
    <mergeCell ref="B4:E4"/>
    <mergeCell ref="B10:E10"/>
    <mergeCell ref="B54:E54"/>
    <mergeCell ref="B49:E49"/>
  </mergeCell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2023-05-22T11:38:05Z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